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clerk\Dropbox\Chirbury\Accounts\"/>
    </mc:Choice>
  </mc:AlternateContent>
  <xr:revisionPtr revIDLastSave="0" documentId="13_ncr:1_{0BC038E5-AA57-42DB-8D3C-7734CA96F7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ctober &amp; November 2022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3" i="1" l="1"/>
  <c r="D61" i="1"/>
  <c r="E61" i="1"/>
  <c r="F61" i="1"/>
  <c r="H61" i="1"/>
  <c r="C60" i="1"/>
  <c r="L65" i="1"/>
  <c r="S4" i="1"/>
  <c r="S5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2" i="1"/>
  <c r="S33" i="1"/>
  <c r="S35" i="1"/>
  <c r="S36" i="1"/>
  <c r="S37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1" i="1"/>
  <c r="L66" i="1"/>
  <c r="L68" i="1"/>
  <c r="G61" i="1"/>
  <c r="I61" i="1"/>
  <c r="D65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1" i="1"/>
  <c r="D66" i="1"/>
  <c r="D68" i="1"/>
  <c r="N64" i="1"/>
  <c r="R61" i="1"/>
  <c r="Q61" i="1"/>
  <c r="P61" i="1"/>
  <c r="O61" i="1"/>
  <c r="N61" i="1"/>
  <c r="M61" i="1"/>
  <c r="L60" i="1"/>
  <c r="I60" i="1"/>
</calcChain>
</file>

<file path=xl/sharedStrings.xml><?xml version="1.0" encoding="utf-8"?>
<sst xmlns="http://schemas.openxmlformats.org/spreadsheetml/2006/main" count="137" uniqueCount="81">
  <si>
    <t>CHIRBURY PARISH COUNCIL</t>
  </si>
  <si>
    <t>INCOME  £</t>
  </si>
  <si>
    <t>EXPENDITURE £</t>
  </si>
  <si>
    <t>Date</t>
  </si>
  <si>
    <t>Bank ref</t>
  </si>
  <si>
    <t>Details</t>
  </si>
  <si>
    <t>Precept</t>
  </si>
  <si>
    <t>VAT</t>
  </si>
  <si>
    <t>Misc.</t>
  </si>
  <si>
    <t>Transfer</t>
  </si>
  <si>
    <t>Interest</t>
  </si>
  <si>
    <t>Cheque No</t>
  </si>
  <si>
    <t>Salary</t>
  </si>
  <si>
    <t>Admin</t>
  </si>
  <si>
    <t>Grants</t>
  </si>
  <si>
    <t>Other</t>
  </si>
  <si>
    <t xml:space="preserve"> £ total </t>
  </si>
  <si>
    <t>INCOME TOTAL</t>
  </si>
  <si>
    <t>EXPENSE TOTAL</t>
  </si>
  <si>
    <t>TOTAL</t>
  </si>
  <si>
    <t xml:space="preserve"> Parish Reserve </t>
  </si>
  <si>
    <t xml:space="preserve"> Cash Account </t>
  </si>
  <si>
    <t>Parish Reserve</t>
  </si>
  <si>
    <t>Income</t>
  </si>
  <si>
    <t>Cash Account</t>
  </si>
  <si>
    <t>Expenditure</t>
  </si>
  <si>
    <t>Total Balance</t>
  </si>
  <si>
    <t>Check Balance</t>
  </si>
  <si>
    <t>BBF</t>
  </si>
  <si>
    <t>S J Smith</t>
  </si>
  <si>
    <t>SALC</t>
  </si>
  <si>
    <t>Shropshire Council</t>
  </si>
  <si>
    <t>BACS</t>
  </si>
  <si>
    <t>Marton Village Hall</t>
  </si>
  <si>
    <t>RECEIPTS AND PAYMENT SUMMARY FOR YEAR ENDING 31.03.23</t>
  </si>
  <si>
    <t>01.04.22</t>
  </si>
  <si>
    <t>08.04.22</t>
  </si>
  <si>
    <t>2021 N Fund</t>
  </si>
  <si>
    <t>21.04.22</t>
  </si>
  <si>
    <t>CR 1</t>
  </si>
  <si>
    <t>11.04.22</t>
  </si>
  <si>
    <t>DR</t>
  </si>
  <si>
    <t>Bank Charge</t>
  </si>
  <si>
    <t>25.05.22</t>
  </si>
  <si>
    <t>Info Solutions</t>
  </si>
  <si>
    <t>J Ince Internal Audit</t>
  </si>
  <si>
    <t>31.05.22</t>
  </si>
  <si>
    <t>Zurich Insurance</t>
  </si>
  <si>
    <t>12.05.22</t>
  </si>
  <si>
    <t>21.05.22</t>
  </si>
  <si>
    <t>CR2</t>
  </si>
  <si>
    <t>22.06.22</t>
  </si>
  <si>
    <t>Information Commissioner</t>
  </si>
  <si>
    <t>11.06.22</t>
  </si>
  <si>
    <t>21.06.22</t>
  </si>
  <si>
    <t>CR3</t>
  </si>
  <si>
    <t>21.07.22</t>
  </si>
  <si>
    <t>CR4</t>
  </si>
  <si>
    <t>12.07.22</t>
  </si>
  <si>
    <t>27.07.22</t>
  </si>
  <si>
    <t>Cancelled Cheque</t>
  </si>
  <si>
    <t>Chirbury Parish Hall</t>
  </si>
  <si>
    <t>Priest Weston VH</t>
  </si>
  <si>
    <t>27.02.22</t>
  </si>
  <si>
    <t>Playsafety Ltd</t>
  </si>
  <si>
    <t>11.08.22</t>
  </si>
  <si>
    <t>21.08.22</t>
  </si>
  <si>
    <t>CR5</t>
  </si>
  <si>
    <t>11.09.22</t>
  </si>
  <si>
    <t>28.09.22</t>
  </si>
  <si>
    <t>Highline</t>
  </si>
  <si>
    <t>Active Garden</t>
  </si>
  <si>
    <t>21.09.22</t>
  </si>
  <si>
    <t>CR6</t>
  </si>
  <si>
    <t>12.10.22</t>
  </si>
  <si>
    <t>21.10.22</t>
  </si>
  <si>
    <t>CR7</t>
  </si>
  <si>
    <t>11.11.22</t>
  </si>
  <si>
    <t>30.11.22</t>
  </si>
  <si>
    <t>Powis Estates</t>
  </si>
  <si>
    <t>A Ellis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</si>
</sst>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0"/>
    <numFmt numFmtId="165" formatCode="#,##0.0000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4" fontId="3" fillId="0" borderId="4" xfId="0" applyNumberFormat="1" applyFont="1" applyBorder="1"/>
    <xf numFmtId="0" fontId="3" fillId="0" borderId="5" xfId="0" applyFont="1" applyBorder="1"/>
    <xf numFmtId="0" fontId="3" fillId="0" borderId="0" xfId="0" applyFont="1"/>
    <xf numFmtId="2" fontId="3" fillId="0" borderId="6" xfId="0" applyNumberFormat="1" applyFont="1" applyBorder="1"/>
    <xf numFmtId="43" fontId="3" fillId="0" borderId="7" xfId="1" applyFont="1" applyBorder="1"/>
    <xf numFmtId="0" fontId="4" fillId="2" borderId="8" xfId="0" applyFont="1" applyFill="1" applyBorder="1"/>
    <xf numFmtId="3" fontId="5" fillId="2" borderId="8" xfId="0" applyNumberFormat="1" applyFont="1" applyFill="1" applyBorder="1"/>
    <xf numFmtId="4" fontId="4" fillId="2" borderId="8" xfId="0" applyNumberFormat="1" applyFont="1" applyFill="1" applyBorder="1"/>
    <xf numFmtId="4" fontId="5" fillId="2" borderId="8" xfId="0" applyNumberFormat="1" applyFont="1" applyFill="1" applyBorder="1"/>
    <xf numFmtId="4" fontId="3" fillId="2" borderId="8" xfId="0" applyNumberFormat="1" applyFont="1" applyFill="1" applyBorder="1"/>
    <xf numFmtId="4" fontId="4" fillId="0" borderId="8" xfId="0" applyNumberFormat="1" applyFont="1" applyBorder="1"/>
    <xf numFmtId="4" fontId="4" fillId="0" borderId="8" xfId="0" applyNumberFormat="1" applyFont="1" applyBorder="1" applyAlignment="1">
      <alignment horizontal="left"/>
    </xf>
    <xf numFmtId="4" fontId="4" fillId="3" borderId="8" xfId="0" applyNumberFormat="1" applyFont="1" applyFill="1" applyBorder="1"/>
    <xf numFmtId="4" fontId="5" fillId="0" borderId="8" xfId="0" applyNumberFormat="1" applyFont="1" applyBorder="1"/>
    <xf numFmtId="0" fontId="4" fillId="2" borderId="8" xfId="0" applyFont="1" applyFill="1" applyBorder="1" applyAlignment="1">
      <alignment horizontal="left"/>
    </xf>
    <xf numFmtId="2" fontId="5" fillId="2" borderId="8" xfId="0" applyNumberFormat="1" applyFont="1" applyFill="1" applyBorder="1"/>
    <xf numFmtId="0" fontId="3" fillId="2" borderId="8" xfId="0" applyFont="1" applyFill="1" applyBorder="1"/>
    <xf numFmtId="0" fontId="4" fillId="0" borderId="8" xfId="0" applyFont="1" applyBorder="1" applyAlignment="1">
      <alignment horizontal="left"/>
    </xf>
    <xf numFmtId="4" fontId="4" fillId="0" borderId="8" xfId="2" applyNumberFormat="1" applyFont="1" applyFill="1" applyBorder="1" applyAlignment="1"/>
    <xf numFmtId="4" fontId="4" fillId="0" borderId="8" xfId="2" applyNumberFormat="1" applyFont="1" applyFill="1" applyBorder="1" applyAlignment="1">
      <alignment horizontal="left"/>
    </xf>
    <xf numFmtId="164" fontId="4" fillId="2" borderId="8" xfId="0" applyNumberFormat="1" applyFont="1" applyFill="1" applyBorder="1"/>
    <xf numFmtId="4" fontId="6" fillId="0" borderId="8" xfId="0" applyNumberFormat="1" applyFont="1" applyBorder="1"/>
    <xf numFmtId="4" fontId="4" fillId="0" borderId="0" xfId="0" applyNumberFormat="1" applyFont="1"/>
    <xf numFmtId="0" fontId="1" fillId="3" borderId="0" xfId="0" applyFont="1" applyFill="1"/>
    <xf numFmtId="165" fontId="4" fillId="0" borderId="8" xfId="0" applyNumberFormat="1" applyFont="1" applyBorder="1"/>
    <xf numFmtId="2" fontId="4" fillId="2" borderId="8" xfId="0" applyNumberFormat="1" applyFont="1" applyFill="1" applyBorder="1"/>
    <xf numFmtId="0" fontId="4" fillId="0" borderId="8" xfId="0" applyFont="1" applyBorder="1" applyAlignment="1">
      <alignment horizontal="center"/>
    </xf>
    <xf numFmtId="0" fontId="3" fillId="4" borderId="9" xfId="0" applyFont="1" applyFill="1" applyBorder="1"/>
    <xf numFmtId="0" fontId="3" fillId="4" borderId="10" xfId="0" applyFont="1" applyFill="1" applyBorder="1"/>
    <xf numFmtId="4" fontId="3" fillId="4" borderId="11" xfId="0" applyNumberFormat="1" applyFont="1" applyFill="1" applyBorder="1"/>
    <xf numFmtId="0" fontId="4" fillId="2" borderId="0" xfId="0" applyFont="1" applyFill="1"/>
    <xf numFmtId="4" fontId="4" fillId="2" borderId="0" xfId="0" applyNumberFormat="1" applyFont="1" applyFill="1"/>
    <xf numFmtId="4" fontId="3" fillId="4" borderId="5" xfId="0" applyNumberFormat="1" applyFont="1" applyFill="1" applyBorder="1"/>
    <xf numFmtId="4" fontId="3" fillId="4" borderId="0" xfId="0" applyNumberFormat="1" applyFont="1" applyFill="1"/>
    <xf numFmtId="4" fontId="4" fillId="3" borderId="0" xfId="0" applyNumberFormat="1" applyFont="1" applyFill="1"/>
    <xf numFmtId="0" fontId="4" fillId="2" borderId="12" xfId="0" applyFont="1" applyFill="1" applyBorder="1"/>
    <xf numFmtId="0" fontId="4" fillId="2" borderId="13" xfId="0" applyFont="1" applyFill="1" applyBorder="1"/>
    <xf numFmtId="4" fontId="4" fillId="2" borderId="13" xfId="0" applyNumberFormat="1" applyFont="1" applyFill="1" applyBorder="1"/>
    <xf numFmtId="2" fontId="4" fillId="2" borderId="13" xfId="0" applyNumberFormat="1" applyFont="1" applyFill="1" applyBorder="1"/>
    <xf numFmtId="4" fontId="3" fillId="2" borderId="12" xfId="0" applyNumberFormat="1" applyFont="1" applyFill="1" applyBorder="1"/>
    <xf numFmtId="0" fontId="4" fillId="0" borderId="14" xfId="0" applyFont="1" applyBorder="1"/>
    <xf numFmtId="0" fontId="4" fillId="0" borderId="13" xfId="0" applyFont="1" applyBorder="1"/>
    <xf numFmtId="4" fontId="4" fillId="0" borderId="13" xfId="0" applyNumberFormat="1" applyFont="1" applyBorder="1"/>
    <xf numFmtId="4" fontId="4" fillId="0" borderId="14" xfId="0" applyNumberFormat="1" applyFont="1" applyBorder="1"/>
    <xf numFmtId="4" fontId="3" fillId="0" borderId="12" xfId="0" applyNumberFormat="1" applyFont="1" applyBorder="1"/>
    <xf numFmtId="0" fontId="4" fillId="0" borderId="0" xfId="0" applyFont="1"/>
    <xf numFmtId="43" fontId="4" fillId="0" borderId="0" xfId="0" applyNumberFormat="1" applyFont="1"/>
    <xf numFmtId="0" fontId="3" fillId="0" borderId="14" xfId="0" applyFont="1" applyBorder="1"/>
    <xf numFmtId="0" fontId="3" fillId="0" borderId="13" xfId="0" applyFont="1" applyBorder="1"/>
    <xf numFmtId="17" fontId="3" fillId="0" borderId="15" xfId="0" applyNumberFormat="1" applyFont="1" applyBorder="1"/>
    <xf numFmtId="0" fontId="1" fillId="0" borderId="13" xfId="0" applyFont="1" applyBorder="1"/>
    <xf numFmtId="17" fontId="3" fillId="0" borderId="13" xfId="0" applyNumberFormat="1" applyFont="1" applyBorder="1"/>
    <xf numFmtId="8" fontId="4" fillId="2" borderId="12" xfId="0" applyNumberFormat="1" applyFont="1" applyFill="1" applyBorder="1"/>
    <xf numFmtId="0" fontId="4" fillId="2" borderId="7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4" fontId="4" fillId="2" borderId="3" xfId="0" applyNumberFormat="1" applyFont="1" applyFill="1" applyBorder="1"/>
    <xf numFmtId="4" fontId="4" fillId="2" borderId="4" xfId="0" applyNumberFormat="1" applyFont="1" applyFill="1" applyBorder="1"/>
    <xf numFmtId="0" fontId="4" fillId="2" borderId="5" xfId="0" applyFont="1" applyFill="1" applyBorder="1"/>
    <xf numFmtId="4" fontId="4" fillId="2" borderId="6" xfId="0" applyNumberFormat="1" applyFont="1" applyFill="1" applyBorder="1"/>
    <xf numFmtId="4" fontId="4" fillId="2" borderId="7" xfId="0" applyNumberFormat="1" applyFont="1" applyFill="1" applyBorder="1"/>
    <xf numFmtId="0" fontId="4" fillId="2" borderId="14" xfId="0" applyFont="1" applyFill="1" applyBorder="1"/>
    <xf numFmtId="4" fontId="4" fillId="2" borderId="15" xfId="0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8"/>
  <sheetViews>
    <sheetView tabSelected="1" topLeftCell="A52" workbookViewId="0">
      <selection activeCell="N77" sqref="N77"/>
    </sheetView>
  </sheetViews>
  <sheetFormatPr defaultRowHeight="11.25" x14ac:dyDescent="0.2"/>
  <cols>
    <col min="1" max="2" width="9.140625" style="1"/>
    <col min="3" max="3" width="10.140625" style="1" customWidth="1"/>
    <col min="4" max="16384" width="9.140625" style="1"/>
  </cols>
  <sheetData>
    <row r="1" spans="1:20" ht="12" thickBot="1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 t="s">
        <v>34</v>
      </c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 x14ac:dyDescent="0.2">
      <c r="A2" s="2" t="s">
        <v>1</v>
      </c>
      <c r="B2" s="3"/>
      <c r="C2" s="3"/>
      <c r="D2" s="3"/>
      <c r="E2" s="3"/>
      <c r="F2" s="3"/>
      <c r="G2" s="3"/>
      <c r="H2" s="3"/>
      <c r="I2" s="4" t="s">
        <v>28</v>
      </c>
      <c r="J2" s="2" t="s">
        <v>2</v>
      </c>
      <c r="K2" s="3"/>
      <c r="L2" s="3"/>
      <c r="M2" s="3"/>
      <c r="N2" s="3"/>
      <c r="O2" s="3"/>
      <c r="P2" s="3"/>
      <c r="Q2" s="3"/>
      <c r="R2" s="3"/>
      <c r="S2" s="3"/>
      <c r="T2" s="5" t="s">
        <v>28</v>
      </c>
    </row>
    <row r="3" spans="1:20" x14ac:dyDescent="0.2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8">
        <v>27480.93</v>
      </c>
      <c r="J3" s="6" t="s">
        <v>3</v>
      </c>
      <c r="K3" s="7" t="s">
        <v>11</v>
      </c>
      <c r="L3" s="7" t="s">
        <v>5</v>
      </c>
      <c r="M3" s="7" t="s">
        <v>12</v>
      </c>
      <c r="N3" s="7" t="s">
        <v>13</v>
      </c>
      <c r="O3" s="7" t="s">
        <v>14</v>
      </c>
      <c r="P3" s="7" t="s">
        <v>15</v>
      </c>
      <c r="Q3" s="7" t="s">
        <v>7</v>
      </c>
      <c r="R3" s="7" t="s">
        <v>9</v>
      </c>
      <c r="S3" s="7" t="s">
        <v>16</v>
      </c>
      <c r="T3" s="9">
        <v>7210.22</v>
      </c>
    </row>
    <row r="4" spans="1:20" x14ac:dyDescent="0.2">
      <c r="A4" s="10" t="s">
        <v>35</v>
      </c>
      <c r="B4" s="10" t="s">
        <v>32</v>
      </c>
      <c r="C4" s="10" t="s">
        <v>31</v>
      </c>
      <c r="D4" s="11">
        <v>12112</v>
      </c>
      <c r="E4" s="10"/>
      <c r="F4" s="12"/>
      <c r="G4" s="13">
        <v>-12112</v>
      </c>
      <c r="H4" s="12"/>
      <c r="I4" s="14"/>
      <c r="J4" s="15" t="s">
        <v>35</v>
      </c>
      <c r="K4" s="16"/>
      <c r="L4" s="15"/>
      <c r="M4" s="15"/>
      <c r="N4" s="15"/>
      <c r="O4" s="15"/>
      <c r="P4" s="15"/>
      <c r="Q4" s="17"/>
      <c r="R4" s="12">
        <v>12112</v>
      </c>
      <c r="S4" s="18">
        <f>SUM(M4:P4)</f>
        <v>0</v>
      </c>
      <c r="T4" s="15">
        <f>SUM(T3+R4-S4)</f>
        <v>19322.22</v>
      </c>
    </row>
    <row r="5" spans="1:20" x14ac:dyDescent="0.2">
      <c r="A5" s="10" t="s">
        <v>36</v>
      </c>
      <c r="B5" s="19" t="s">
        <v>32</v>
      </c>
      <c r="C5" s="10" t="s">
        <v>37</v>
      </c>
      <c r="D5" s="20">
        <v>494.25</v>
      </c>
      <c r="E5" s="21"/>
      <c r="F5" s="12"/>
      <c r="G5" s="13">
        <v>-494.25</v>
      </c>
      <c r="H5" s="12"/>
      <c r="I5" s="12"/>
      <c r="J5" s="15"/>
      <c r="K5" s="22"/>
      <c r="L5" s="23"/>
      <c r="M5" s="15"/>
      <c r="N5" s="15"/>
      <c r="O5" s="15"/>
      <c r="P5" s="15"/>
      <c r="Q5" s="17"/>
      <c r="R5" s="12">
        <v>494.25</v>
      </c>
      <c r="S5" s="18">
        <f t="shared" ref="S5:S59" si="0">SUM(M5:P5)</f>
        <v>0</v>
      </c>
      <c r="T5" s="15">
        <f t="shared" ref="T5:T59" si="1">SUM(T4+R5-S5)</f>
        <v>19816.47</v>
      </c>
    </row>
    <row r="6" spans="1:20" x14ac:dyDescent="0.2">
      <c r="A6" s="10" t="s">
        <v>38</v>
      </c>
      <c r="B6" s="19" t="s">
        <v>39</v>
      </c>
      <c r="C6" s="10" t="s">
        <v>10</v>
      </c>
      <c r="D6" s="12"/>
      <c r="E6" s="21"/>
      <c r="F6" s="12"/>
      <c r="G6" s="12"/>
      <c r="H6" s="13">
        <v>1.17</v>
      </c>
      <c r="I6" s="12"/>
      <c r="J6" s="15"/>
      <c r="K6" s="22"/>
      <c r="L6" s="15"/>
      <c r="M6" s="15"/>
      <c r="N6" s="15"/>
      <c r="O6" s="15"/>
      <c r="P6" s="15"/>
      <c r="Q6" s="17"/>
      <c r="R6" s="12"/>
      <c r="S6" s="18"/>
      <c r="T6" s="15">
        <f t="shared" si="1"/>
        <v>19816.47</v>
      </c>
    </row>
    <row r="7" spans="1:20" x14ac:dyDescent="0.2">
      <c r="A7" s="10"/>
      <c r="B7" s="19"/>
      <c r="C7" s="10"/>
      <c r="D7" s="10"/>
      <c r="E7" s="10"/>
      <c r="F7" s="12"/>
      <c r="G7" s="12"/>
      <c r="H7" s="12"/>
      <c r="I7" s="12"/>
      <c r="J7" s="16" t="s">
        <v>40</v>
      </c>
      <c r="K7" s="22" t="s">
        <v>41</v>
      </c>
      <c r="L7" s="15" t="s">
        <v>42</v>
      </c>
      <c r="M7" s="15"/>
      <c r="N7" s="15"/>
      <c r="O7" s="15"/>
      <c r="P7" s="15">
        <v>8</v>
      </c>
      <c r="Q7" s="17"/>
      <c r="R7" s="12"/>
      <c r="S7" s="18">
        <f t="shared" si="0"/>
        <v>8</v>
      </c>
      <c r="T7" s="15">
        <f t="shared" si="1"/>
        <v>19808.47</v>
      </c>
    </row>
    <row r="8" spans="1:20" x14ac:dyDescent="0.2">
      <c r="A8" s="10"/>
      <c r="B8" s="19"/>
      <c r="C8" s="10"/>
      <c r="D8" s="10"/>
      <c r="E8" s="10"/>
      <c r="F8" s="12"/>
      <c r="G8" s="12"/>
      <c r="H8" s="12"/>
      <c r="I8" s="12"/>
      <c r="J8" s="16" t="s">
        <v>43</v>
      </c>
      <c r="K8" s="22">
        <v>101423</v>
      </c>
      <c r="L8" s="24" t="s">
        <v>29</v>
      </c>
      <c r="M8" s="15">
        <v>634.91999999999996</v>
      </c>
      <c r="N8" s="15">
        <v>77.430000000000007</v>
      </c>
      <c r="O8" s="15"/>
      <c r="P8" s="15"/>
      <c r="Q8" s="17"/>
      <c r="R8" s="12"/>
      <c r="S8" s="18">
        <f t="shared" si="0"/>
        <v>712.34999999999991</v>
      </c>
      <c r="T8" s="15">
        <f t="shared" si="1"/>
        <v>19096.120000000003</v>
      </c>
    </row>
    <row r="9" spans="1:20" x14ac:dyDescent="0.2">
      <c r="A9" s="10"/>
      <c r="B9" s="19"/>
      <c r="C9" s="10"/>
      <c r="D9" s="10"/>
      <c r="E9" s="10"/>
      <c r="F9" s="12"/>
      <c r="G9" s="12"/>
      <c r="H9" s="12"/>
      <c r="I9" s="25"/>
      <c r="J9" s="16" t="s">
        <v>43</v>
      </c>
      <c r="K9" s="22">
        <v>101424</v>
      </c>
      <c r="L9" s="15" t="s">
        <v>33</v>
      </c>
      <c r="M9" s="15"/>
      <c r="N9" s="15">
        <v>17</v>
      </c>
      <c r="O9" s="15"/>
      <c r="P9" s="15"/>
      <c r="Q9" s="17"/>
      <c r="R9" s="12"/>
      <c r="S9" s="18">
        <f t="shared" si="0"/>
        <v>17</v>
      </c>
      <c r="T9" s="15">
        <f t="shared" si="1"/>
        <v>19079.120000000003</v>
      </c>
    </row>
    <row r="10" spans="1:20" x14ac:dyDescent="0.2">
      <c r="A10" s="10"/>
      <c r="B10" s="19"/>
      <c r="C10" s="10"/>
      <c r="D10" s="10"/>
      <c r="E10" s="10"/>
      <c r="F10" s="12"/>
      <c r="G10" s="12"/>
      <c r="H10" s="12"/>
      <c r="I10" s="25"/>
      <c r="J10" s="16" t="s">
        <v>43</v>
      </c>
      <c r="K10" s="22">
        <v>101425</v>
      </c>
      <c r="L10" s="15" t="s">
        <v>30</v>
      </c>
      <c r="M10" s="15"/>
      <c r="N10" s="15">
        <v>423.2</v>
      </c>
      <c r="O10" s="15"/>
      <c r="P10" s="15"/>
      <c r="Q10" s="17"/>
      <c r="R10" s="12"/>
      <c r="S10" s="18">
        <f t="shared" si="0"/>
        <v>423.2</v>
      </c>
      <c r="T10" s="15">
        <f t="shared" si="1"/>
        <v>18655.920000000002</v>
      </c>
    </row>
    <row r="11" spans="1:20" x14ac:dyDescent="0.2">
      <c r="A11" s="10"/>
      <c r="B11" s="19"/>
      <c r="C11" s="10"/>
      <c r="D11" s="10"/>
      <c r="E11" s="10"/>
      <c r="F11" s="12"/>
      <c r="G11" s="12"/>
      <c r="H11" s="12"/>
      <c r="I11" s="25"/>
      <c r="J11" s="16" t="s">
        <v>43</v>
      </c>
      <c r="K11" s="22">
        <v>101426</v>
      </c>
      <c r="L11" s="15" t="s">
        <v>44</v>
      </c>
      <c r="M11" s="15"/>
      <c r="N11" s="1">
        <v>19.18</v>
      </c>
      <c r="O11" s="15"/>
      <c r="P11" s="15"/>
      <c r="Q11" s="17"/>
      <c r="R11" s="12"/>
      <c r="S11" s="18">
        <f t="shared" si="0"/>
        <v>19.18</v>
      </c>
      <c r="T11" s="15">
        <f t="shared" si="1"/>
        <v>18636.740000000002</v>
      </c>
    </row>
    <row r="12" spans="1:20" x14ac:dyDescent="0.2">
      <c r="A12" s="10"/>
      <c r="B12" s="19"/>
      <c r="C12" s="10"/>
      <c r="D12" s="10"/>
      <c r="E12" s="10"/>
      <c r="F12" s="12"/>
      <c r="G12" s="12"/>
      <c r="H12" s="12"/>
      <c r="I12" s="25"/>
      <c r="J12" s="16" t="s">
        <v>43</v>
      </c>
      <c r="K12" s="22">
        <v>101427</v>
      </c>
      <c r="L12" s="15" t="s">
        <v>45</v>
      </c>
      <c r="M12" s="15"/>
      <c r="N12" s="15"/>
      <c r="O12" s="15"/>
      <c r="P12" s="15">
        <v>110</v>
      </c>
      <c r="Q12" s="17"/>
      <c r="R12" s="12"/>
      <c r="S12" s="18">
        <f t="shared" si="0"/>
        <v>110</v>
      </c>
      <c r="T12" s="15">
        <f t="shared" si="1"/>
        <v>18526.740000000002</v>
      </c>
    </row>
    <row r="13" spans="1:20" x14ac:dyDescent="0.2">
      <c r="A13" s="10"/>
      <c r="B13" s="19"/>
      <c r="C13" s="10"/>
      <c r="D13" s="10"/>
      <c r="E13" s="10"/>
      <c r="F13" s="12"/>
      <c r="G13" s="12"/>
      <c r="H13" s="12"/>
      <c r="I13" s="25"/>
      <c r="J13" s="16" t="s">
        <v>46</v>
      </c>
      <c r="K13" s="22">
        <v>200001</v>
      </c>
      <c r="L13" s="15" t="s">
        <v>47</v>
      </c>
      <c r="M13" s="15"/>
      <c r="N13" s="1">
        <v>547.79</v>
      </c>
      <c r="O13" s="15"/>
      <c r="P13" s="15"/>
      <c r="Q13" s="17"/>
      <c r="R13" s="12"/>
      <c r="S13" s="18">
        <f t="shared" si="0"/>
        <v>547.79</v>
      </c>
      <c r="T13" s="15">
        <f t="shared" si="1"/>
        <v>17978.95</v>
      </c>
    </row>
    <row r="14" spans="1:20" x14ac:dyDescent="0.2">
      <c r="A14" s="10"/>
      <c r="B14" s="19"/>
      <c r="C14" s="10"/>
      <c r="D14" s="10"/>
      <c r="E14" s="10"/>
      <c r="F14" s="12"/>
      <c r="G14" s="12"/>
      <c r="H14" s="12"/>
      <c r="I14" s="25"/>
      <c r="J14" s="16" t="s">
        <v>48</v>
      </c>
      <c r="K14" s="22" t="s">
        <v>41</v>
      </c>
      <c r="L14" s="15" t="s">
        <v>42</v>
      </c>
      <c r="M14" s="15"/>
      <c r="O14" s="15"/>
      <c r="P14" s="15">
        <v>13</v>
      </c>
      <c r="Q14" s="17"/>
      <c r="R14" s="12"/>
      <c r="S14" s="18">
        <f t="shared" si="0"/>
        <v>13</v>
      </c>
      <c r="T14" s="15">
        <f t="shared" si="1"/>
        <v>17965.95</v>
      </c>
    </row>
    <row r="15" spans="1:20" x14ac:dyDescent="0.2">
      <c r="A15" s="10" t="s">
        <v>49</v>
      </c>
      <c r="B15" s="19" t="s">
        <v>50</v>
      </c>
      <c r="C15" s="10" t="s">
        <v>10</v>
      </c>
      <c r="D15" s="10"/>
      <c r="E15" s="10"/>
      <c r="F15" s="12"/>
      <c r="G15" s="12"/>
      <c r="H15" s="13">
        <v>1.1299999999999999</v>
      </c>
      <c r="I15" s="25"/>
      <c r="J15" s="16"/>
      <c r="K15" s="22"/>
      <c r="L15" s="15"/>
      <c r="M15" s="15"/>
      <c r="O15" s="15"/>
      <c r="P15" s="15"/>
      <c r="Q15" s="17"/>
      <c r="R15" s="12"/>
      <c r="S15" s="18">
        <f t="shared" si="0"/>
        <v>0</v>
      </c>
      <c r="T15" s="15">
        <f t="shared" si="1"/>
        <v>17965.95</v>
      </c>
    </row>
    <row r="16" spans="1:20" x14ac:dyDescent="0.2">
      <c r="A16" s="10"/>
      <c r="B16" s="19"/>
      <c r="C16" s="10"/>
      <c r="D16" s="10"/>
      <c r="E16" s="10"/>
      <c r="F16" s="12"/>
      <c r="G16" s="12"/>
      <c r="H16" s="12"/>
      <c r="I16" s="12"/>
      <c r="J16" s="16" t="s">
        <v>51</v>
      </c>
      <c r="K16" s="22">
        <v>200002</v>
      </c>
      <c r="L16" s="15" t="s">
        <v>52</v>
      </c>
      <c r="M16" s="15"/>
      <c r="N16" s="15"/>
      <c r="O16" s="15"/>
      <c r="P16" s="15">
        <v>40</v>
      </c>
      <c r="Q16" s="17"/>
      <c r="R16" s="12"/>
      <c r="S16" s="18">
        <f t="shared" si="0"/>
        <v>40</v>
      </c>
      <c r="T16" s="15">
        <f t="shared" si="1"/>
        <v>17925.95</v>
      </c>
    </row>
    <row r="17" spans="1:20" x14ac:dyDescent="0.2">
      <c r="A17" s="10"/>
      <c r="B17" s="19"/>
      <c r="C17" s="10"/>
      <c r="D17" s="10"/>
      <c r="E17" s="10"/>
      <c r="F17" s="12"/>
      <c r="G17" s="12"/>
      <c r="H17" s="12"/>
      <c r="I17" s="12"/>
      <c r="J17" s="16" t="s">
        <v>53</v>
      </c>
      <c r="K17" s="22" t="s">
        <v>41</v>
      </c>
      <c r="L17" s="15" t="s">
        <v>42</v>
      </c>
      <c r="M17" s="15"/>
      <c r="N17" s="15"/>
      <c r="O17" s="15"/>
      <c r="P17" s="15">
        <v>10</v>
      </c>
      <c r="Q17" s="17"/>
      <c r="R17" s="12"/>
      <c r="S17" s="18">
        <f t="shared" si="0"/>
        <v>10</v>
      </c>
      <c r="T17" s="15">
        <f t="shared" si="1"/>
        <v>17915.95</v>
      </c>
    </row>
    <row r="18" spans="1:20" x14ac:dyDescent="0.2">
      <c r="A18" s="10" t="s">
        <v>54</v>
      </c>
      <c r="B18" s="19" t="s">
        <v>55</v>
      </c>
      <c r="C18" s="10" t="s">
        <v>10</v>
      </c>
      <c r="D18" s="10"/>
      <c r="E18" s="10"/>
      <c r="F18" s="12"/>
      <c r="G18" s="12"/>
      <c r="H18" s="13">
        <v>1.17</v>
      </c>
      <c r="I18" s="12"/>
      <c r="J18" s="16"/>
      <c r="K18" s="22"/>
      <c r="L18" s="15"/>
      <c r="M18" s="15"/>
      <c r="N18" s="15"/>
      <c r="O18" s="15"/>
      <c r="P18" s="15"/>
      <c r="Q18" s="17"/>
      <c r="R18" s="12"/>
      <c r="S18" s="18">
        <f t="shared" si="0"/>
        <v>0</v>
      </c>
      <c r="T18" s="15">
        <f t="shared" si="1"/>
        <v>17915.95</v>
      </c>
    </row>
    <row r="19" spans="1:20" x14ac:dyDescent="0.2">
      <c r="A19" s="10" t="s">
        <v>56</v>
      </c>
      <c r="B19" s="19" t="s">
        <v>57</v>
      </c>
      <c r="C19" s="10" t="s">
        <v>10</v>
      </c>
      <c r="D19" s="10"/>
      <c r="E19" s="10"/>
      <c r="F19" s="12"/>
      <c r="G19" s="12"/>
      <c r="H19" s="13">
        <v>1.28</v>
      </c>
      <c r="I19" s="12"/>
      <c r="J19" s="16"/>
      <c r="K19" s="22"/>
      <c r="L19" s="15"/>
      <c r="M19" s="15"/>
      <c r="N19" s="15"/>
      <c r="O19" s="15"/>
      <c r="P19" s="15"/>
      <c r="Q19" s="17"/>
      <c r="R19" s="12"/>
      <c r="S19" s="18">
        <f t="shared" si="0"/>
        <v>0</v>
      </c>
      <c r="T19" s="15">
        <f t="shared" si="1"/>
        <v>17915.95</v>
      </c>
    </row>
    <row r="20" spans="1:20" x14ac:dyDescent="0.2">
      <c r="A20" s="10"/>
      <c r="B20" s="19"/>
      <c r="C20" s="10"/>
      <c r="D20" s="10"/>
      <c r="E20" s="10"/>
      <c r="F20" s="12"/>
      <c r="G20" s="12"/>
      <c r="H20" s="12"/>
      <c r="I20" s="12"/>
      <c r="J20" s="16" t="s">
        <v>58</v>
      </c>
      <c r="K20" s="22" t="s">
        <v>41</v>
      </c>
      <c r="L20" s="15" t="s">
        <v>42</v>
      </c>
      <c r="M20" s="15"/>
      <c r="N20" s="15"/>
      <c r="O20" s="15"/>
      <c r="P20" s="15">
        <v>13</v>
      </c>
      <c r="Q20" s="17"/>
      <c r="R20" s="12"/>
      <c r="S20" s="18">
        <f t="shared" si="0"/>
        <v>13</v>
      </c>
      <c r="T20" s="26">
        <f t="shared" si="1"/>
        <v>17902.95</v>
      </c>
    </row>
    <row r="21" spans="1:20" x14ac:dyDescent="0.2">
      <c r="A21" s="10"/>
      <c r="B21" s="19"/>
      <c r="C21" s="10"/>
      <c r="D21" s="10"/>
      <c r="E21" s="10"/>
      <c r="F21" s="12"/>
      <c r="G21" s="12"/>
      <c r="H21" s="12"/>
      <c r="I21" s="12"/>
      <c r="J21" s="16" t="s">
        <v>59</v>
      </c>
      <c r="K21" s="22">
        <v>200003</v>
      </c>
      <c r="L21" s="15" t="s">
        <v>29</v>
      </c>
      <c r="M21" s="15">
        <v>634.91999999999996</v>
      </c>
      <c r="N21" s="15">
        <v>35</v>
      </c>
      <c r="O21" s="15"/>
      <c r="P21" s="15"/>
      <c r="Q21" s="17"/>
      <c r="R21" s="12"/>
      <c r="S21" s="18">
        <f t="shared" si="0"/>
        <v>669.92</v>
      </c>
      <c r="T21" s="15">
        <f t="shared" si="1"/>
        <v>17233.030000000002</v>
      </c>
    </row>
    <row r="22" spans="1:20" x14ac:dyDescent="0.2">
      <c r="A22" s="10"/>
      <c r="B22" s="19"/>
      <c r="C22" s="10"/>
      <c r="D22" s="10"/>
      <c r="E22" s="10"/>
      <c r="F22" s="12"/>
      <c r="G22" s="12"/>
      <c r="H22" s="12"/>
      <c r="I22" s="12"/>
      <c r="J22" s="16" t="s">
        <v>59</v>
      </c>
      <c r="K22" s="22">
        <v>200004</v>
      </c>
      <c r="L22" s="15" t="s">
        <v>60</v>
      </c>
      <c r="M22" s="15"/>
      <c r="N22" s="15"/>
      <c r="O22" s="15"/>
      <c r="P22" s="15"/>
      <c r="Q22" s="17"/>
      <c r="R22" s="12"/>
      <c r="S22" s="18">
        <f t="shared" si="0"/>
        <v>0</v>
      </c>
      <c r="T22" s="15">
        <f t="shared" si="1"/>
        <v>17233.030000000002</v>
      </c>
    </row>
    <row r="23" spans="1:20" x14ac:dyDescent="0.2">
      <c r="A23" s="10"/>
      <c r="B23" s="19"/>
      <c r="C23" s="10"/>
      <c r="D23" s="10"/>
      <c r="E23" s="10"/>
      <c r="F23" s="12"/>
      <c r="G23" s="12"/>
      <c r="H23" s="12"/>
      <c r="I23" s="12"/>
      <c r="J23" s="16" t="s">
        <v>59</v>
      </c>
      <c r="K23" s="22">
        <v>200005</v>
      </c>
      <c r="L23" s="15" t="s">
        <v>31</v>
      </c>
      <c r="M23" s="15"/>
      <c r="N23" s="15"/>
      <c r="O23" s="15"/>
      <c r="P23" s="15">
        <v>400</v>
      </c>
      <c r="Q23" s="17"/>
      <c r="R23" s="12"/>
      <c r="S23" s="18">
        <f t="shared" si="0"/>
        <v>400</v>
      </c>
      <c r="T23" s="15">
        <f t="shared" si="1"/>
        <v>16833.030000000002</v>
      </c>
    </row>
    <row r="24" spans="1:20" x14ac:dyDescent="0.2">
      <c r="A24" s="10"/>
      <c r="B24" s="19"/>
      <c r="C24" s="10"/>
      <c r="D24" s="10"/>
      <c r="E24" s="10"/>
      <c r="F24" s="12"/>
      <c r="G24" s="12"/>
      <c r="H24" s="12"/>
      <c r="I24" s="12"/>
      <c r="J24" s="16" t="s">
        <v>63</v>
      </c>
      <c r="K24" s="22">
        <v>200005</v>
      </c>
      <c r="L24" s="15" t="s">
        <v>31</v>
      </c>
      <c r="M24" s="15"/>
      <c r="N24" s="27"/>
      <c r="O24" s="15"/>
      <c r="P24" s="15">
        <v>275.45</v>
      </c>
      <c r="Q24" s="17">
        <v>45.91</v>
      </c>
      <c r="R24" s="12"/>
      <c r="S24" s="18">
        <f t="shared" si="0"/>
        <v>275.45</v>
      </c>
      <c r="T24" s="15">
        <f t="shared" si="1"/>
        <v>16557.580000000002</v>
      </c>
    </row>
    <row r="25" spans="1:20" x14ac:dyDescent="0.2">
      <c r="A25" s="10"/>
      <c r="B25" s="19"/>
      <c r="C25" s="10"/>
      <c r="D25" s="10"/>
      <c r="E25" s="10"/>
      <c r="F25" s="12"/>
      <c r="G25" s="12"/>
      <c r="H25" s="12"/>
      <c r="I25" s="12"/>
      <c r="J25" s="16" t="s">
        <v>59</v>
      </c>
      <c r="K25" s="22">
        <v>200006</v>
      </c>
      <c r="L25" s="15" t="s">
        <v>61</v>
      </c>
      <c r="M25" s="15"/>
      <c r="O25" s="15">
        <v>200</v>
      </c>
      <c r="P25" s="15"/>
      <c r="Q25" s="17"/>
      <c r="R25" s="12"/>
      <c r="S25" s="18">
        <f t="shared" si="0"/>
        <v>200</v>
      </c>
      <c r="T25" s="15">
        <f t="shared" si="1"/>
        <v>16357.580000000002</v>
      </c>
    </row>
    <row r="26" spans="1:20" x14ac:dyDescent="0.2">
      <c r="A26" s="10"/>
      <c r="B26" s="10"/>
      <c r="C26" s="10"/>
      <c r="D26" s="10"/>
      <c r="E26" s="10"/>
      <c r="F26" s="12"/>
      <c r="G26" s="12"/>
      <c r="H26" s="12"/>
      <c r="I26" s="12"/>
      <c r="J26" s="16" t="s">
        <v>59</v>
      </c>
      <c r="K26" s="22">
        <v>200007</v>
      </c>
      <c r="L26" s="15" t="s">
        <v>33</v>
      </c>
      <c r="M26" s="15"/>
      <c r="N26" s="15">
        <v>17</v>
      </c>
      <c r="O26" s="15">
        <v>200</v>
      </c>
      <c r="P26" s="15"/>
      <c r="Q26" s="17"/>
      <c r="R26" s="12"/>
      <c r="S26" s="18">
        <f t="shared" si="0"/>
        <v>217</v>
      </c>
      <c r="T26" s="15">
        <f t="shared" si="1"/>
        <v>16140.580000000002</v>
      </c>
    </row>
    <row r="27" spans="1:20" x14ac:dyDescent="0.2">
      <c r="A27" s="10"/>
      <c r="B27" s="10"/>
      <c r="C27" s="10"/>
      <c r="D27" s="10"/>
      <c r="E27" s="10"/>
      <c r="F27" s="12"/>
      <c r="G27" s="12"/>
      <c r="H27" s="12"/>
      <c r="I27" s="12"/>
      <c r="J27" s="16" t="s">
        <v>59</v>
      </c>
      <c r="K27" s="22">
        <v>200008</v>
      </c>
      <c r="L27" s="15" t="s">
        <v>62</v>
      </c>
      <c r="M27" s="15"/>
      <c r="N27" s="15"/>
      <c r="O27" s="15">
        <v>200</v>
      </c>
      <c r="P27" s="15"/>
      <c r="Q27" s="17"/>
      <c r="R27" s="12"/>
      <c r="S27" s="18">
        <f t="shared" si="0"/>
        <v>200</v>
      </c>
      <c r="T27" s="15">
        <f t="shared" si="1"/>
        <v>15940.580000000002</v>
      </c>
    </row>
    <row r="28" spans="1:20" x14ac:dyDescent="0.2">
      <c r="A28" s="10"/>
      <c r="B28" s="10"/>
      <c r="C28" s="10"/>
      <c r="D28" s="10"/>
      <c r="E28" s="10"/>
      <c r="F28" s="12"/>
      <c r="G28" s="12"/>
      <c r="H28" s="12"/>
      <c r="I28" s="12"/>
      <c r="J28" s="16" t="s">
        <v>59</v>
      </c>
      <c r="K28" s="22">
        <v>200009</v>
      </c>
      <c r="L28" s="15" t="s">
        <v>44</v>
      </c>
      <c r="M28" s="15"/>
      <c r="N28" s="15">
        <v>32.99</v>
      </c>
      <c r="O28" s="15"/>
      <c r="P28" s="15"/>
      <c r="Q28" s="28">
        <v>5.5</v>
      </c>
      <c r="R28" s="12"/>
      <c r="S28" s="18">
        <f t="shared" si="0"/>
        <v>32.99</v>
      </c>
      <c r="T28" s="15">
        <f t="shared" si="1"/>
        <v>15907.590000000002</v>
      </c>
    </row>
    <row r="29" spans="1:20" x14ac:dyDescent="0.2">
      <c r="A29" s="10"/>
      <c r="B29" s="10"/>
      <c r="C29" s="10"/>
      <c r="D29" s="10"/>
      <c r="E29" s="10"/>
      <c r="F29" s="12"/>
      <c r="G29" s="12"/>
      <c r="H29" s="12"/>
      <c r="I29" s="12"/>
      <c r="J29" s="15" t="s">
        <v>59</v>
      </c>
      <c r="K29" s="22">
        <v>200010</v>
      </c>
      <c r="L29" s="15" t="s">
        <v>64</v>
      </c>
      <c r="M29" s="15"/>
      <c r="N29" s="15"/>
      <c r="O29" s="15"/>
      <c r="P29" s="15">
        <v>84</v>
      </c>
      <c r="Q29" s="28">
        <v>14</v>
      </c>
      <c r="R29" s="12"/>
      <c r="S29" s="18">
        <f t="shared" si="0"/>
        <v>84</v>
      </c>
      <c r="T29" s="15">
        <f t="shared" si="1"/>
        <v>15823.590000000002</v>
      </c>
    </row>
    <row r="30" spans="1:20" x14ac:dyDescent="0.2">
      <c r="A30" s="10"/>
      <c r="B30" s="10"/>
      <c r="C30" s="10"/>
      <c r="D30" s="10"/>
      <c r="E30" s="10"/>
      <c r="F30" s="12"/>
      <c r="G30" s="12"/>
      <c r="H30" s="12"/>
      <c r="I30" s="12"/>
      <c r="J30" s="15" t="s">
        <v>65</v>
      </c>
      <c r="K30" s="22" t="s">
        <v>41</v>
      </c>
      <c r="L30" s="15" t="s">
        <v>42</v>
      </c>
      <c r="M30" s="15"/>
      <c r="N30" s="15"/>
      <c r="O30" s="15"/>
      <c r="P30" s="15">
        <v>10</v>
      </c>
      <c r="Q30" s="28"/>
      <c r="R30" s="12"/>
      <c r="S30" s="18">
        <f t="shared" si="0"/>
        <v>10</v>
      </c>
      <c r="T30" s="18">
        <f t="shared" si="1"/>
        <v>15813.590000000002</v>
      </c>
    </row>
    <row r="31" spans="1:20" x14ac:dyDescent="0.2">
      <c r="A31" s="10" t="s">
        <v>66</v>
      </c>
      <c r="B31" s="10" t="s">
        <v>67</v>
      </c>
      <c r="C31" s="10" t="s">
        <v>10</v>
      </c>
      <c r="D31" s="10"/>
      <c r="E31" s="10"/>
      <c r="F31" s="12"/>
      <c r="G31" s="12"/>
      <c r="H31" s="13">
        <v>3.5</v>
      </c>
      <c r="I31" s="12"/>
      <c r="J31" s="15"/>
      <c r="K31" s="22"/>
      <c r="L31" s="15"/>
      <c r="M31" s="15"/>
      <c r="N31" s="15"/>
      <c r="O31" s="15"/>
      <c r="P31" s="15"/>
      <c r="Q31" s="28"/>
      <c r="R31" s="12"/>
      <c r="S31" s="18"/>
      <c r="T31" s="18">
        <f t="shared" si="1"/>
        <v>15813.590000000002</v>
      </c>
    </row>
    <row r="32" spans="1:20" x14ac:dyDescent="0.2">
      <c r="A32" s="10"/>
      <c r="B32" s="10"/>
      <c r="C32" s="10"/>
      <c r="D32" s="10"/>
      <c r="E32" s="10"/>
      <c r="F32" s="12"/>
      <c r="G32" s="12"/>
      <c r="H32" s="12"/>
      <c r="I32" s="12"/>
      <c r="J32" s="15" t="s">
        <v>68</v>
      </c>
      <c r="K32" s="22" t="s">
        <v>41</v>
      </c>
      <c r="L32" s="15" t="s">
        <v>42</v>
      </c>
      <c r="M32" s="15"/>
      <c r="N32" s="15"/>
      <c r="O32" s="15"/>
      <c r="P32" s="15">
        <v>14</v>
      </c>
      <c r="Q32" s="17"/>
      <c r="R32" s="12"/>
      <c r="S32" s="18">
        <f t="shared" si="0"/>
        <v>14</v>
      </c>
      <c r="T32" s="15">
        <f t="shared" si="1"/>
        <v>15799.590000000002</v>
      </c>
    </row>
    <row r="33" spans="1:20" x14ac:dyDescent="0.2">
      <c r="A33" s="10"/>
      <c r="B33" s="10"/>
      <c r="C33" s="10"/>
      <c r="D33" s="10"/>
      <c r="E33" s="10"/>
      <c r="F33" s="12"/>
      <c r="G33" s="12"/>
      <c r="H33" s="12"/>
      <c r="I33" s="12"/>
      <c r="J33" s="29" t="s">
        <v>69</v>
      </c>
      <c r="K33" s="22">
        <v>200011</v>
      </c>
      <c r="L33" s="15" t="s">
        <v>29</v>
      </c>
      <c r="M33" s="15">
        <v>634.91999999999996</v>
      </c>
      <c r="N33" s="15">
        <v>79.150000000000006</v>
      </c>
      <c r="O33" s="15"/>
      <c r="P33" s="15"/>
      <c r="Q33" s="17"/>
      <c r="R33" s="12"/>
      <c r="S33" s="18">
        <f t="shared" si="0"/>
        <v>714.06999999999994</v>
      </c>
      <c r="T33" s="15">
        <f t="shared" si="1"/>
        <v>15085.520000000002</v>
      </c>
    </row>
    <row r="34" spans="1:20" x14ac:dyDescent="0.2">
      <c r="A34" s="10"/>
      <c r="B34" s="10"/>
      <c r="C34" s="10"/>
      <c r="D34" s="10"/>
      <c r="E34" s="10"/>
      <c r="F34" s="12"/>
      <c r="G34" s="12"/>
      <c r="H34" s="12"/>
      <c r="I34" s="12"/>
      <c r="J34" s="15" t="s">
        <v>69</v>
      </c>
      <c r="K34" s="22">
        <v>200012</v>
      </c>
      <c r="L34" s="15" t="s">
        <v>70</v>
      </c>
      <c r="M34" s="15"/>
      <c r="N34" s="15"/>
      <c r="O34" s="15"/>
      <c r="P34" s="15">
        <v>76.8</v>
      </c>
      <c r="Q34" s="17">
        <v>12.8</v>
      </c>
      <c r="R34" s="12"/>
      <c r="S34" s="15">
        <v>76.8</v>
      </c>
      <c r="T34" s="15">
        <f t="shared" si="1"/>
        <v>15008.720000000003</v>
      </c>
    </row>
    <row r="35" spans="1:20" x14ac:dyDescent="0.2">
      <c r="A35" s="10"/>
      <c r="B35" s="10"/>
      <c r="C35" s="10"/>
      <c r="D35" s="10"/>
      <c r="E35" s="10"/>
      <c r="F35" s="12"/>
      <c r="G35" s="12"/>
      <c r="H35" s="12"/>
      <c r="I35" s="12"/>
      <c r="J35" s="15" t="s">
        <v>69</v>
      </c>
      <c r="K35" s="22">
        <v>200013</v>
      </c>
      <c r="L35" s="15" t="s">
        <v>31</v>
      </c>
      <c r="M35" s="15"/>
      <c r="N35" s="15"/>
      <c r="O35" s="15"/>
      <c r="P35" s="15">
        <v>275.45</v>
      </c>
      <c r="Q35" s="17">
        <v>45.91</v>
      </c>
      <c r="R35" s="12"/>
      <c r="S35" s="18">
        <f t="shared" si="0"/>
        <v>275.45</v>
      </c>
      <c r="T35" s="15">
        <f t="shared" si="1"/>
        <v>14733.270000000002</v>
      </c>
    </row>
    <row r="36" spans="1:20" x14ac:dyDescent="0.2">
      <c r="A36" s="10"/>
      <c r="B36" s="10"/>
      <c r="C36" s="10"/>
      <c r="D36" s="10"/>
      <c r="E36" s="10"/>
      <c r="F36" s="12"/>
      <c r="G36" s="12"/>
      <c r="H36" s="12"/>
      <c r="I36" s="12"/>
      <c r="J36" s="15" t="s">
        <v>69</v>
      </c>
      <c r="K36" s="22">
        <v>200014</v>
      </c>
      <c r="L36" s="15" t="s">
        <v>71</v>
      </c>
      <c r="M36" s="15"/>
      <c r="N36" s="15"/>
      <c r="O36" s="15"/>
      <c r="P36" s="15">
        <v>5765.28</v>
      </c>
      <c r="Q36" s="17">
        <v>960.88</v>
      </c>
      <c r="R36" s="12"/>
      <c r="S36" s="18">
        <f t="shared" si="0"/>
        <v>5765.28</v>
      </c>
      <c r="T36" s="15">
        <f t="shared" si="1"/>
        <v>8967.9900000000016</v>
      </c>
    </row>
    <row r="37" spans="1:20" x14ac:dyDescent="0.2">
      <c r="A37" s="10" t="s">
        <v>72</v>
      </c>
      <c r="B37" s="10" t="s">
        <v>73</v>
      </c>
      <c r="C37" s="10" t="s">
        <v>10</v>
      </c>
      <c r="D37" s="10"/>
      <c r="E37" s="10"/>
      <c r="F37" s="12"/>
      <c r="G37" s="12"/>
      <c r="H37" s="13">
        <v>5.61</v>
      </c>
      <c r="I37" s="12"/>
      <c r="J37" s="15"/>
      <c r="K37" s="22"/>
      <c r="L37" s="15"/>
      <c r="M37" s="15"/>
      <c r="N37" s="15"/>
      <c r="O37" s="15"/>
      <c r="P37" s="15"/>
      <c r="Q37" s="17"/>
      <c r="R37" s="12"/>
      <c r="S37" s="15">
        <f t="shared" si="0"/>
        <v>0</v>
      </c>
      <c r="T37" s="15">
        <f t="shared" si="1"/>
        <v>8967.9900000000016</v>
      </c>
    </row>
    <row r="38" spans="1:20" x14ac:dyDescent="0.2">
      <c r="A38" s="10"/>
      <c r="B38" s="10"/>
      <c r="C38" s="10"/>
      <c r="D38" s="10"/>
      <c r="E38" s="10"/>
      <c r="F38" s="12"/>
      <c r="G38" s="12"/>
      <c r="H38" s="13"/>
      <c r="I38" s="12"/>
      <c r="J38" s="15" t="s">
        <v>69</v>
      </c>
      <c r="K38" s="22">
        <v>200015</v>
      </c>
      <c r="L38" s="15" t="s">
        <v>33</v>
      </c>
      <c r="M38" s="15"/>
      <c r="N38" s="15">
        <v>17</v>
      </c>
      <c r="O38" s="15"/>
      <c r="P38" s="15"/>
      <c r="Q38" s="17"/>
      <c r="R38" s="12"/>
      <c r="S38" s="15">
        <v>17</v>
      </c>
      <c r="T38" s="15">
        <f t="shared" si="1"/>
        <v>8950.9900000000016</v>
      </c>
    </row>
    <row r="39" spans="1:20" x14ac:dyDescent="0.2">
      <c r="A39" s="10"/>
      <c r="B39" s="10"/>
      <c r="C39" s="10"/>
      <c r="D39" s="10"/>
      <c r="E39" s="10"/>
      <c r="F39" s="12"/>
      <c r="G39" s="12"/>
      <c r="H39" s="12"/>
      <c r="I39" s="12"/>
      <c r="J39" s="15" t="s">
        <v>74</v>
      </c>
      <c r="K39" s="22" t="s">
        <v>41</v>
      </c>
      <c r="L39" s="15" t="s">
        <v>42</v>
      </c>
      <c r="M39" s="15"/>
      <c r="N39" s="15"/>
      <c r="O39" s="15"/>
      <c r="P39" s="15">
        <v>9</v>
      </c>
      <c r="Q39" s="17"/>
      <c r="R39" s="12"/>
      <c r="S39" s="18">
        <f t="shared" si="0"/>
        <v>9</v>
      </c>
      <c r="T39" s="15">
        <f t="shared" si="1"/>
        <v>8941.9900000000016</v>
      </c>
    </row>
    <row r="40" spans="1:20" x14ac:dyDescent="0.2">
      <c r="A40" s="10" t="s">
        <v>75</v>
      </c>
      <c r="B40" s="10" t="s">
        <v>76</v>
      </c>
      <c r="C40" s="10"/>
      <c r="D40" s="10"/>
      <c r="E40" s="10"/>
      <c r="F40" s="12"/>
      <c r="G40" s="12"/>
      <c r="H40" s="13">
        <v>7.91</v>
      </c>
      <c r="I40" s="12"/>
      <c r="J40" s="15"/>
      <c r="K40" s="22"/>
      <c r="L40" s="15"/>
      <c r="M40" s="15"/>
      <c r="N40" s="15"/>
      <c r="O40" s="15"/>
      <c r="P40" s="15"/>
      <c r="Q40" s="17"/>
      <c r="R40" s="12"/>
      <c r="S40" s="15">
        <f t="shared" si="0"/>
        <v>0</v>
      </c>
      <c r="T40" s="15">
        <f t="shared" si="1"/>
        <v>8941.9900000000016</v>
      </c>
    </row>
    <row r="41" spans="1:20" x14ac:dyDescent="0.2">
      <c r="A41" s="10"/>
      <c r="B41" s="10"/>
      <c r="C41" s="10"/>
      <c r="D41" s="10"/>
      <c r="E41" s="10"/>
      <c r="F41" s="12"/>
      <c r="G41" s="12"/>
      <c r="H41" s="12"/>
      <c r="I41" s="12"/>
      <c r="J41" s="15" t="s">
        <v>77</v>
      </c>
      <c r="K41" s="22" t="s">
        <v>41</v>
      </c>
      <c r="L41" s="15" t="s">
        <v>42</v>
      </c>
      <c r="M41" s="15"/>
      <c r="N41" s="15"/>
      <c r="O41" s="15"/>
      <c r="P41" s="15">
        <v>11</v>
      </c>
      <c r="Q41" s="17"/>
      <c r="R41" s="12"/>
      <c r="S41" s="15">
        <f t="shared" si="0"/>
        <v>11</v>
      </c>
      <c r="T41" s="15">
        <f t="shared" si="1"/>
        <v>8930.9900000000016</v>
      </c>
    </row>
    <row r="42" spans="1:20" x14ac:dyDescent="0.2">
      <c r="A42" s="10"/>
      <c r="B42" s="10"/>
      <c r="C42" s="10"/>
      <c r="D42" s="10"/>
      <c r="E42" s="10"/>
      <c r="F42" s="12"/>
      <c r="G42" s="12"/>
      <c r="H42" s="12"/>
      <c r="I42" s="12"/>
      <c r="J42" s="15" t="s">
        <v>78</v>
      </c>
      <c r="K42" s="22">
        <v>200016</v>
      </c>
      <c r="L42" s="15" t="s">
        <v>29</v>
      </c>
      <c r="M42" s="15">
        <v>844.92</v>
      </c>
      <c r="N42" s="15">
        <v>35.700000000000003</v>
      </c>
      <c r="O42" s="15"/>
      <c r="P42" s="15"/>
      <c r="Q42" s="17"/>
      <c r="R42" s="12"/>
      <c r="S42" s="15">
        <f t="shared" si="0"/>
        <v>880.62</v>
      </c>
      <c r="T42" s="15">
        <f t="shared" si="1"/>
        <v>8050.3700000000017</v>
      </c>
    </row>
    <row r="43" spans="1:20" x14ac:dyDescent="0.2">
      <c r="A43" s="10"/>
      <c r="B43" s="10"/>
      <c r="C43" s="10"/>
      <c r="D43" s="10"/>
      <c r="E43" s="10"/>
      <c r="F43" s="12"/>
      <c r="G43" s="12"/>
      <c r="H43" s="12"/>
      <c r="I43" s="12"/>
      <c r="J43" s="15" t="s">
        <v>78</v>
      </c>
      <c r="K43" s="22">
        <v>200017</v>
      </c>
      <c r="L43" s="15" t="s">
        <v>33</v>
      </c>
      <c r="M43" s="15"/>
      <c r="N43" s="15">
        <v>17</v>
      </c>
      <c r="O43" s="15"/>
      <c r="P43" s="15"/>
      <c r="Q43" s="17"/>
      <c r="R43" s="12"/>
      <c r="S43" s="15">
        <f t="shared" si="0"/>
        <v>17</v>
      </c>
      <c r="T43" s="15">
        <f t="shared" si="1"/>
        <v>8033.3700000000017</v>
      </c>
    </row>
    <row r="44" spans="1:20" x14ac:dyDescent="0.2">
      <c r="A44" s="10"/>
      <c r="B44" s="10"/>
      <c r="C44" s="10"/>
      <c r="D44" s="10"/>
      <c r="E44" s="10"/>
      <c r="F44" s="12"/>
      <c r="G44" s="12"/>
      <c r="H44" s="12"/>
      <c r="I44" s="12"/>
      <c r="J44" s="15" t="s">
        <v>78</v>
      </c>
      <c r="K44" s="22">
        <v>200018</v>
      </c>
      <c r="L44" s="15" t="s">
        <v>79</v>
      </c>
      <c r="M44" s="15"/>
      <c r="N44" s="15"/>
      <c r="O44" s="15"/>
      <c r="P44" s="15">
        <v>225</v>
      </c>
      <c r="Q44" s="17"/>
      <c r="R44" s="12"/>
      <c r="S44" s="15">
        <f t="shared" si="0"/>
        <v>225</v>
      </c>
      <c r="T44" s="15">
        <f t="shared" si="1"/>
        <v>7808.3700000000017</v>
      </c>
    </row>
    <row r="45" spans="1:20" x14ac:dyDescent="0.2">
      <c r="A45" s="10"/>
      <c r="B45" s="10"/>
      <c r="C45" s="10"/>
      <c r="D45" s="10"/>
      <c r="E45" s="10"/>
      <c r="F45" s="12"/>
      <c r="G45" s="12"/>
      <c r="H45" s="12"/>
      <c r="I45" s="12"/>
      <c r="J45" s="15" t="s">
        <v>78</v>
      </c>
      <c r="K45" s="22">
        <v>200019</v>
      </c>
      <c r="L45" s="15" t="s">
        <v>80</v>
      </c>
      <c r="M45" s="15"/>
      <c r="N45" s="15"/>
      <c r="O45" s="15"/>
      <c r="P45" s="15">
        <v>1353</v>
      </c>
      <c r="Q45" s="17"/>
      <c r="R45" s="12"/>
      <c r="S45" s="15">
        <f t="shared" si="0"/>
        <v>1353</v>
      </c>
      <c r="T45" s="15">
        <f t="shared" si="1"/>
        <v>6455.3700000000017</v>
      </c>
    </row>
    <row r="46" spans="1:20" x14ac:dyDescent="0.2">
      <c r="A46" s="10"/>
      <c r="B46" s="10"/>
      <c r="C46" s="10"/>
      <c r="D46" s="10"/>
      <c r="E46" s="10"/>
      <c r="F46" s="12"/>
      <c r="G46" s="12"/>
      <c r="H46" s="12"/>
      <c r="I46" s="12"/>
      <c r="J46" s="15"/>
      <c r="K46" s="22"/>
      <c r="L46" s="15"/>
      <c r="M46" s="15"/>
      <c r="N46" s="15"/>
      <c r="O46" s="15"/>
      <c r="P46" s="15"/>
      <c r="Q46" s="17"/>
      <c r="R46" s="12"/>
      <c r="S46" s="15">
        <f t="shared" si="0"/>
        <v>0</v>
      </c>
      <c r="T46" s="15">
        <f t="shared" si="1"/>
        <v>6455.3700000000017</v>
      </c>
    </row>
    <row r="47" spans="1:20" x14ac:dyDescent="0.2">
      <c r="A47" s="10"/>
      <c r="B47" s="10"/>
      <c r="C47" s="10"/>
      <c r="D47" s="10"/>
      <c r="E47" s="10"/>
      <c r="F47" s="12"/>
      <c r="G47" s="12"/>
      <c r="H47" s="12"/>
      <c r="I47" s="12"/>
      <c r="J47" s="15"/>
      <c r="K47" s="22"/>
      <c r="L47" s="15"/>
      <c r="M47" s="15"/>
      <c r="N47" s="15"/>
      <c r="O47" s="15"/>
      <c r="P47" s="15"/>
      <c r="Q47" s="17"/>
      <c r="R47" s="12"/>
      <c r="S47" s="15">
        <f t="shared" si="0"/>
        <v>0</v>
      </c>
      <c r="T47" s="15">
        <f t="shared" si="1"/>
        <v>6455.3700000000017</v>
      </c>
    </row>
    <row r="48" spans="1:20" x14ac:dyDescent="0.2">
      <c r="A48" s="10"/>
      <c r="B48" s="10"/>
      <c r="C48" s="10"/>
      <c r="D48" s="10"/>
      <c r="E48" s="10"/>
      <c r="F48" s="12"/>
      <c r="G48" s="12"/>
      <c r="H48" s="12"/>
      <c r="I48" s="12"/>
      <c r="J48" s="15"/>
      <c r="K48" s="22"/>
      <c r="L48" s="15"/>
      <c r="M48" s="15"/>
      <c r="N48" s="15"/>
      <c r="O48" s="15"/>
      <c r="P48" s="15"/>
      <c r="Q48" s="17"/>
      <c r="R48" s="12"/>
      <c r="S48" s="15">
        <f t="shared" si="0"/>
        <v>0</v>
      </c>
      <c r="T48" s="15">
        <f t="shared" si="1"/>
        <v>6455.3700000000017</v>
      </c>
    </row>
    <row r="49" spans="1:20" x14ac:dyDescent="0.2">
      <c r="A49" s="10"/>
      <c r="B49" s="10"/>
      <c r="C49" s="10"/>
      <c r="D49" s="10"/>
      <c r="E49" s="10"/>
      <c r="F49" s="12"/>
      <c r="G49" s="12"/>
      <c r="H49" s="12"/>
      <c r="I49" s="12"/>
      <c r="J49" s="15"/>
      <c r="K49" s="22"/>
      <c r="L49" s="15"/>
      <c r="M49" s="15"/>
      <c r="N49" s="15"/>
      <c r="O49" s="15"/>
      <c r="P49" s="15"/>
      <c r="Q49" s="17"/>
      <c r="R49" s="12"/>
      <c r="S49" s="15">
        <f t="shared" si="0"/>
        <v>0</v>
      </c>
      <c r="T49" s="15">
        <f t="shared" si="1"/>
        <v>6455.3700000000017</v>
      </c>
    </row>
    <row r="50" spans="1:20" x14ac:dyDescent="0.2">
      <c r="A50" s="10"/>
      <c r="B50" s="10"/>
      <c r="C50" s="10"/>
      <c r="D50" s="10"/>
      <c r="E50" s="30"/>
      <c r="F50" s="12"/>
      <c r="G50" s="12"/>
      <c r="H50" s="12"/>
      <c r="I50" s="12"/>
      <c r="J50" s="15"/>
      <c r="K50" s="22"/>
      <c r="L50" s="15"/>
      <c r="M50" s="15"/>
      <c r="N50" s="15"/>
      <c r="O50" s="15"/>
      <c r="P50" s="15"/>
      <c r="Q50" s="17"/>
      <c r="R50" s="12"/>
      <c r="S50" s="15">
        <f t="shared" si="0"/>
        <v>0</v>
      </c>
      <c r="T50" s="15">
        <f t="shared" si="1"/>
        <v>6455.3700000000017</v>
      </c>
    </row>
    <row r="51" spans="1:20" x14ac:dyDescent="0.2">
      <c r="A51" s="10"/>
      <c r="B51" s="10"/>
      <c r="C51" s="10"/>
      <c r="D51" s="10"/>
      <c r="E51" s="10"/>
      <c r="F51" s="12"/>
      <c r="G51" s="12"/>
      <c r="H51" s="12"/>
      <c r="I51" s="12"/>
      <c r="J51" s="15"/>
      <c r="K51" s="22"/>
      <c r="L51" s="15"/>
      <c r="M51" s="15"/>
      <c r="N51" s="15"/>
      <c r="O51" s="15"/>
      <c r="P51" s="15"/>
      <c r="Q51" s="17"/>
      <c r="R51" s="12"/>
      <c r="S51" s="15">
        <f t="shared" si="0"/>
        <v>0</v>
      </c>
      <c r="T51" s="15">
        <f t="shared" si="1"/>
        <v>6455.3700000000017</v>
      </c>
    </row>
    <row r="52" spans="1:20" x14ac:dyDescent="0.2">
      <c r="A52" s="10"/>
      <c r="B52" s="10"/>
      <c r="C52" s="10"/>
      <c r="D52" s="10"/>
      <c r="E52" s="10"/>
      <c r="F52" s="12"/>
      <c r="G52" s="12"/>
      <c r="H52" s="12"/>
      <c r="I52" s="12"/>
      <c r="J52" s="15"/>
      <c r="K52" s="22"/>
      <c r="L52" s="15"/>
      <c r="M52" s="15"/>
      <c r="N52" s="15"/>
      <c r="O52" s="15"/>
      <c r="P52" s="15"/>
      <c r="Q52" s="17"/>
      <c r="R52" s="12"/>
      <c r="S52" s="15">
        <f t="shared" si="0"/>
        <v>0</v>
      </c>
      <c r="T52" s="15">
        <f t="shared" si="1"/>
        <v>6455.3700000000017</v>
      </c>
    </row>
    <row r="53" spans="1:20" x14ac:dyDescent="0.2">
      <c r="A53" s="10"/>
      <c r="B53" s="10"/>
      <c r="C53" s="10"/>
      <c r="D53" s="10"/>
      <c r="E53" s="10"/>
      <c r="F53" s="12"/>
      <c r="G53" s="12"/>
      <c r="H53" s="12"/>
      <c r="I53" s="12"/>
      <c r="J53" s="15"/>
      <c r="K53" s="22"/>
      <c r="L53" s="15"/>
      <c r="M53" s="15"/>
      <c r="N53" s="15"/>
      <c r="O53" s="15"/>
      <c r="P53" s="15"/>
      <c r="Q53" s="17"/>
      <c r="R53" s="12"/>
      <c r="S53" s="15">
        <f t="shared" si="0"/>
        <v>0</v>
      </c>
      <c r="T53" s="15">
        <f t="shared" si="1"/>
        <v>6455.3700000000017</v>
      </c>
    </row>
    <row r="54" spans="1:20" x14ac:dyDescent="0.2">
      <c r="A54" s="10"/>
      <c r="B54" s="10"/>
      <c r="C54" s="10"/>
      <c r="D54" s="10"/>
      <c r="E54" s="10"/>
      <c r="F54" s="12"/>
      <c r="G54" s="12"/>
      <c r="H54" s="12"/>
      <c r="I54" s="12"/>
      <c r="J54" s="15"/>
      <c r="K54" s="22"/>
      <c r="L54" s="15"/>
      <c r="M54" s="15"/>
      <c r="N54" s="15"/>
      <c r="O54" s="15"/>
      <c r="P54" s="15"/>
      <c r="Q54" s="17"/>
      <c r="R54" s="12"/>
      <c r="S54" s="15">
        <f t="shared" si="0"/>
        <v>0</v>
      </c>
      <c r="T54" s="15">
        <f t="shared" si="1"/>
        <v>6455.3700000000017</v>
      </c>
    </row>
    <row r="55" spans="1:20" x14ac:dyDescent="0.2">
      <c r="A55" s="10"/>
      <c r="B55" s="10"/>
      <c r="C55" s="10"/>
      <c r="D55" s="10"/>
      <c r="E55" s="10"/>
      <c r="F55" s="12"/>
      <c r="G55" s="12"/>
      <c r="H55" s="12"/>
      <c r="I55" s="12"/>
      <c r="J55" s="15"/>
      <c r="K55" s="22"/>
      <c r="L55" s="15"/>
      <c r="M55" s="15"/>
      <c r="N55" s="15"/>
      <c r="O55" s="15"/>
      <c r="P55" s="15"/>
      <c r="Q55" s="17"/>
      <c r="R55" s="12"/>
      <c r="S55" s="15">
        <f t="shared" si="0"/>
        <v>0</v>
      </c>
      <c r="T55" s="15">
        <f t="shared" si="1"/>
        <v>6455.3700000000017</v>
      </c>
    </row>
    <row r="56" spans="1:20" x14ac:dyDescent="0.2">
      <c r="A56" s="10"/>
      <c r="B56" s="10"/>
      <c r="C56" s="10"/>
      <c r="D56" s="10"/>
      <c r="E56" s="10"/>
      <c r="F56" s="12"/>
      <c r="G56" s="12"/>
      <c r="H56" s="12"/>
      <c r="I56" s="12"/>
      <c r="J56" s="15"/>
      <c r="K56" s="22"/>
      <c r="L56" s="15"/>
      <c r="M56" s="15"/>
      <c r="N56" s="15"/>
      <c r="O56" s="15"/>
      <c r="P56" s="15"/>
      <c r="Q56" s="17"/>
      <c r="R56" s="12"/>
      <c r="S56" s="15">
        <f t="shared" si="0"/>
        <v>0</v>
      </c>
      <c r="T56" s="15">
        <f t="shared" si="1"/>
        <v>6455.3700000000017</v>
      </c>
    </row>
    <row r="57" spans="1:20" x14ac:dyDescent="0.2">
      <c r="A57" s="10"/>
      <c r="B57" s="10"/>
      <c r="C57" s="10"/>
      <c r="D57" s="10"/>
      <c r="E57" s="10"/>
      <c r="F57" s="12"/>
      <c r="G57" s="12"/>
      <c r="H57" s="12"/>
      <c r="I57" s="12"/>
      <c r="J57" s="15"/>
      <c r="K57" s="22"/>
      <c r="L57" s="15"/>
      <c r="M57" s="15"/>
      <c r="N57" s="15"/>
      <c r="O57" s="15"/>
      <c r="P57" s="15"/>
      <c r="Q57" s="17"/>
      <c r="R57" s="12"/>
      <c r="S57" s="15">
        <f t="shared" si="0"/>
        <v>0</v>
      </c>
      <c r="T57" s="15">
        <f t="shared" si="1"/>
        <v>6455.3700000000017</v>
      </c>
    </row>
    <row r="58" spans="1:20" x14ac:dyDescent="0.2">
      <c r="A58" s="10"/>
      <c r="B58" s="10"/>
      <c r="C58" s="10"/>
      <c r="D58" s="10"/>
      <c r="E58" s="10"/>
      <c r="F58" s="12"/>
      <c r="G58" s="12"/>
      <c r="H58" s="12"/>
      <c r="I58" s="12"/>
      <c r="J58" s="15"/>
      <c r="K58" s="22"/>
      <c r="L58" s="15"/>
      <c r="M58" s="15"/>
      <c r="N58" s="15"/>
      <c r="O58" s="15"/>
      <c r="P58" s="15"/>
      <c r="Q58" s="17"/>
      <c r="R58" s="12"/>
      <c r="S58" s="15">
        <f t="shared" si="0"/>
        <v>0</v>
      </c>
      <c r="T58" s="15">
        <f t="shared" si="1"/>
        <v>6455.3700000000017</v>
      </c>
    </row>
    <row r="59" spans="1:20" x14ac:dyDescent="0.2">
      <c r="A59" s="10"/>
      <c r="B59" s="10"/>
      <c r="C59" s="10"/>
      <c r="D59" s="10"/>
      <c r="E59" s="10"/>
      <c r="F59" s="12"/>
      <c r="G59" s="12"/>
      <c r="H59" s="12"/>
      <c r="I59" s="12"/>
      <c r="J59" s="15"/>
      <c r="K59" s="31"/>
      <c r="L59" s="15"/>
      <c r="M59" s="15"/>
      <c r="N59" s="15"/>
      <c r="O59" s="15"/>
      <c r="P59" s="15"/>
      <c r="Q59" s="17"/>
      <c r="R59" s="12"/>
      <c r="S59" s="15">
        <f t="shared" si="0"/>
        <v>0</v>
      </c>
      <c r="T59" s="15">
        <f t="shared" si="1"/>
        <v>6455.3700000000017</v>
      </c>
    </row>
    <row r="60" spans="1:20" ht="12" thickBot="1" x14ac:dyDescent="0.25">
      <c r="A60" s="32" t="s">
        <v>17</v>
      </c>
      <c r="B60" s="33"/>
      <c r="C60" s="34">
        <f>SUM(D61+E61+F61+H61)</f>
        <v>12628.02</v>
      </c>
      <c r="D60" s="35"/>
      <c r="E60" s="35"/>
      <c r="F60" s="36"/>
      <c r="G60" s="36"/>
      <c r="H60" s="36"/>
      <c r="I60" s="36">
        <f>SUM(I4:I58)</f>
        <v>0</v>
      </c>
      <c r="J60" s="37" t="s">
        <v>18</v>
      </c>
      <c r="K60" s="38"/>
      <c r="L60" s="38">
        <f>SUM(M61:P61)</f>
        <v>13361.099999999999</v>
      </c>
      <c r="M60" s="27"/>
      <c r="N60" s="27"/>
      <c r="O60" s="27"/>
      <c r="P60" s="27"/>
      <c r="Q60" s="39"/>
      <c r="R60" s="36"/>
      <c r="S60" s="27"/>
      <c r="T60" s="15"/>
    </row>
    <row r="61" spans="1:20" ht="12" thickBot="1" x14ac:dyDescent="0.25">
      <c r="A61" s="40" t="s">
        <v>19</v>
      </c>
      <c r="B61" s="41"/>
      <c r="C61" s="41"/>
      <c r="D61" s="42">
        <f>SUM(D4:D60)</f>
        <v>12606.25</v>
      </c>
      <c r="E61" s="41">
        <f>SUM(E4:E60)</f>
        <v>0</v>
      </c>
      <c r="F61" s="43">
        <f>SUM(F4:F60)</f>
        <v>0</v>
      </c>
      <c r="G61" s="42">
        <f>SUM(G4:G60)</f>
        <v>-12606.25</v>
      </c>
      <c r="H61" s="43">
        <f>SUM(H4:H59)</f>
        <v>21.77</v>
      </c>
      <c r="I61" s="44">
        <f>SUM(D61:H61)</f>
        <v>21.77</v>
      </c>
      <c r="J61" s="45"/>
      <c r="K61" s="46"/>
      <c r="L61" s="46"/>
      <c r="M61" s="47">
        <f>SUM(M4:M59)</f>
        <v>2749.68</v>
      </c>
      <c r="N61" s="47">
        <f>SUM(N4:N59)</f>
        <v>1318.44</v>
      </c>
      <c r="O61" s="47">
        <f>SUM(O4:O59)</f>
        <v>600</v>
      </c>
      <c r="P61" s="47">
        <f>SUM(P5:P59)</f>
        <v>8692.98</v>
      </c>
      <c r="Q61" s="47">
        <f>SUM(Q4:Q60)</f>
        <v>1085</v>
      </c>
      <c r="R61" s="42">
        <f>SUM(R4:R60)</f>
        <v>12606.25</v>
      </c>
      <c r="S61" s="48">
        <f>SUM(S4:S59)</f>
        <v>13361.1</v>
      </c>
      <c r="T61" s="49">
        <f>SUM(T59)</f>
        <v>6455.3700000000017</v>
      </c>
    </row>
    <row r="62" spans="1:20" ht="12" thickBot="1" x14ac:dyDescent="0.25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27"/>
      <c r="T62" s="51"/>
    </row>
    <row r="63" spans="1:20" ht="12" thickBot="1" x14ac:dyDescent="0.25">
      <c r="A63" s="52" t="s">
        <v>20</v>
      </c>
      <c r="B63" s="53"/>
      <c r="C63" s="53">
        <v>27480.93</v>
      </c>
      <c r="D63" s="54">
        <v>44652</v>
      </c>
      <c r="E63" s="52" t="s">
        <v>21</v>
      </c>
      <c r="F63" s="53"/>
      <c r="G63" s="53"/>
      <c r="H63" s="53"/>
      <c r="I63" s="55">
        <v>7210.22</v>
      </c>
      <c r="J63" s="56">
        <v>44652</v>
      </c>
      <c r="K63" s="53" t="s">
        <v>19</v>
      </c>
      <c r="L63" s="57">
        <f>SUM(C63+I63)</f>
        <v>34691.15</v>
      </c>
      <c r="M63" s="50"/>
      <c r="N63" s="50"/>
      <c r="O63" s="50"/>
      <c r="P63" s="50"/>
      <c r="Q63" s="50"/>
      <c r="R63" s="50"/>
      <c r="S63" s="27"/>
      <c r="T63" s="27"/>
    </row>
    <row r="64" spans="1:20" ht="12" thickBot="1" x14ac:dyDescent="0.25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8"/>
      <c r="M64" s="50"/>
      <c r="N64" s="27">
        <f>SUM(D68-L68)</f>
        <v>0</v>
      </c>
      <c r="O64" s="50"/>
      <c r="P64" s="50"/>
      <c r="Q64" s="27"/>
      <c r="R64" s="50"/>
      <c r="S64" s="50"/>
      <c r="T64" s="50"/>
    </row>
    <row r="65" spans="1:20" x14ac:dyDescent="0.2">
      <c r="A65" s="50"/>
      <c r="B65" s="59">
        <v>2022</v>
      </c>
      <c r="C65" s="60" t="s">
        <v>22</v>
      </c>
      <c r="D65" s="61">
        <f>SUM(I3+I61)</f>
        <v>27502.7</v>
      </c>
      <c r="E65" s="50"/>
      <c r="F65" s="50"/>
      <c r="G65" s="27"/>
      <c r="H65" s="50"/>
      <c r="I65" s="50"/>
      <c r="J65" s="59" t="s">
        <v>23</v>
      </c>
      <c r="K65" s="60"/>
      <c r="L65" s="62">
        <f>SUM(C60)</f>
        <v>12628.02</v>
      </c>
      <c r="M65" s="50"/>
      <c r="N65" s="50"/>
      <c r="O65" s="50"/>
      <c r="P65" s="50"/>
      <c r="Q65" s="50"/>
      <c r="R65" s="50"/>
      <c r="S65" s="50"/>
      <c r="T65" s="50"/>
    </row>
    <row r="66" spans="1:20" x14ac:dyDescent="0.2">
      <c r="A66" s="50"/>
      <c r="B66" s="63">
        <v>2021</v>
      </c>
      <c r="C66" s="35" t="s">
        <v>24</v>
      </c>
      <c r="D66" s="64">
        <f>SUM(T61)</f>
        <v>6455.3700000000017</v>
      </c>
      <c r="E66" s="50"/>
      <c r="F66" s="50"/>
      <c r="G66" s="50"/>
      <c r="H66" s="50"/>
      <c r="I66" s="50"/>
      <c r="J66" s="63" t="s">
        <v>25</v>
      </c>
      <c r="K66" s="35"/>
      <c r="L66" s="65">
        <f>SUM(S61)</f>
        <v>13361.1</v>
      </c>
      <c r="M66" s="50"/>
      <c r="N66" s="50"/>
      <c r="O66" s="50"/>
      <c r="P66" s="50"/>
      <c r="Q66" s="50"/>
      <c r="R66" s="50"/>
      <c r="S66" s="50"/>
      <c r="T66" s="50"/>
    </row>
    <row r="67" spans="1:20" ht="12" thickBot="1" x14ac:dyDescent="0.25">
      <c r="A67" s="50"/>
      <c r="B67" s="63"/>
      <c r="C67" s="35"/>
      <c r="D67" s="64"/>
      <c r="E67" s="50"/>
      <c r="F67" s="50"/>
      <c r="G67" s="50"/>
      <c r="H67" s="50"/>
      <c r="I67" s="50"/>
      <c r="J67" s="63"/>
      <c r="K67" s="35"/>
      <c r="L67" s="65"/>
      <c r="M67" s="50"/>
      <c r="N67" s="50"/>
      <c r="O67" s="50"/>
      <c r="P67" s="50"/>
      <c r="Q67" s="50"/>
      <c r="R67" s="50"/>
      <c r="S67" s="50"/>
      <c r="T67" s="50"/>
    </row>
    <row r="68" spans="1:20" ht="12" thickBot="1" x14ac:dyDescent="0.25">
      <c r="A68" s="50"/>
      <c r="B68" s="66"/>
      <c r="C68" s="41" t="s">
        <v>26</v>
      </c>
      <c r="D68" s="67">
        <f>SUM(D65:D67)</f>
        <v>33958.07</v>
      </c>
      <c r="E68" s="50"/>
      <c r="F68" s="50"/>
      <c r="G68" s="50"/>
      <c r="H68" s="50"/>
      <c r="I68" s="50"/>
      <c r="J68" s="66" t="s">
        <v>27</v>
      </c>
      <c r="K68" s="41"/>
      <c r="L68" s="57">
        <f>SUM(L63+L65-L66)</f>
        <v>33958.07</v>
      </c>
      <c r="M68" s="50"/>
      <c r="N68" s="50"/>
      <c r="O68" s="50"/>
      <c r="P68" s="50"/>
      <c r="Q68" s="50"/>
      <c r="R68" s="50"/>
      <c r="S68" s="50"/>
      <c r="T68" s="50"/>
    </row>
  </sheetData>
  <pageMargins left="0.7" right="0.7" top="0.75" bottom="0.75" header="0.3" footer="0.3"/>
  <pageSetup paperSize="9" scale="8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&amp; November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</dc:creator>
  <cp:lastModifiedBy>clerk</cp:lastModifiedBy>
  <cp:lastPrinted>2020-01-23T20:23:29Z</cp:lastPrinted>
  <dcterms:created xsi:type="dcterms:W3CDTF">2019-05-22T09:57:14Z</dcterms:created>
  <dcterms:modified xsi:type="dcterms:W3CDTF">2022-11-23T11:37:21Z</dcterms:modified>
</cp:coreProperties>
</file>